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ЗФ" sheetId="1" r:id="rId1"/>
  </sheets>
  <definedNames>
    <definedName name="_xlnm.Print_Titles" localSheetId="0">'ЗФ'!$11:$12</definedName>
    <definedName name="_xlnm.Print_Area" localSheetId="0">'ЗФ'!$A$1:$E$128</definedName>
  </definedNames>
  <calcPr fullCalcOnLoad="1"/>
</workbook>
</file>

<file path=xl/sharedStrings.xml><?xml version="1.0" encoding="utf-8"?>
<sst xmlns="http://schemas.openxmlformats.org/spreadsheetml/2006/main" count="134" uniqueCount="122">
  <si>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</si>
  <si>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</si>
  <si>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</si>
  <si>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</si>
  <si>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</si>
  <si>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</si>
  <si>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</si>
  <si>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</si>
  <si>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</si>
  <si>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</si>
  <si>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</si>
  <si>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</si>
  <si>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</si>
  <si>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</si>
  <si>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</si>
  <si>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</si>
  <si>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</si>
  <si>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</si>
  <si>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</si>
  <si>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</si>
  <si>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</si>
  <si>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</si>
  <si>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</si>
  <si>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</si>
  <si>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</si>
  <si>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</si>
  <si>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</si>
  <si>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</si>
  <si>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</si>
  <si>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</si>
  <si>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</si>
  <si>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</si>
  <si>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</si>
  <si>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</si>
  <si>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</si>
  <si>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</si>
  <si>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</si>
  <si>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</si>
  <si>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</si>
  <si>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</si>
  <si>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</si>
  <si>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</si>
  <si>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</si>
  <si>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</si>
  <si>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</si>
  <si>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</si>
  <si>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</si>
  <si>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</si>
  <si>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</si>
  <si>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</si>
  <si>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</si>
  <si>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</si>
  <si>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</si>
  <si>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</si>
  <si>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</si>
  <si>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</si>
  <si>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</si>
  <si>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</si>
  <si>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</si>
  <si>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</si>
  <si>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</si>
  <si>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</si>
  <si>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</si>
  <si>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</si>
  <si>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</si>
  <si>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</si>
  <si>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</si>
  <si>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</si>
  <si>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</si>
  <si>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</si>
  <si>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</si>
  <si>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</si>
  <si>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</si>
  <si>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</si>
  <si>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</si>
  <si>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</si>
  <si>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</si>
  <si>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</si>
  <si>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</si>
  <si>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</si>
  <si>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</si>
  <si>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</si>
  <si>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</si>
  <si>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</si>
  <si>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</si>
  <si>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</si>
  <si>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</si>
  <si>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</si>
  <si>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</si>
  <si>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</si>
  <si>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</si>
  <si>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</si>
  <si>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</si>
  <si>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</si>
  <si>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</si>
  <si>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</si>
  <si>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</si>
  <si>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</si>
  <si>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</si>
  <si>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</si>
  <si>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Любов ОЦАБРИКА</t>
  </si>
  <si>
    <t>Додаток 1</t>
  </si>
  <si>
    <t xml:space="preserve">про виконання загального фонду бюджету Нетішинської міської ТГ </t>
  </si>
  <si>
    <t>Найменування доходів</t>
  </si>
  <si>
    <t>ІІ.Доходи спеціального фонду бюджету Нетішинської міської ТГ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</si>
  <si>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</si>
  <si>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</si>
  <si>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за січень - березень 2022 року</t>
  </si>
  <si>
    <t xml:space="preserve">Затверджено на 2022 рік з урахуванням змін </t>
  </si>
  <si>
    <t>Виконано за січень - березень 2022 року</t>
  </si>
  <si>
    <t>У відсотках до показників, затверджених на 2022 рік з урахуванням змін</t>
  </si>
  <si>
    <t>Транспортний податок з фізичних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</si>
  <si>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</si>
  <si>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</si>
  <si>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</si>
  <si>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пайової участі у розвитку інфраструктури населеного пункту</t>
  </si>
  <si>
    <t>грн</t>
  </si>
  <si>
    <t xml:space="preserve">до рішення виконавчого </t>
  </si>
  <si>
    <t xml:space="preserve">комітету міської ради </t>
  </si>
  <si>
    <t>__.05.2022 № __/2022</t>
  </si>
  <si>
    <t>Керуючий справами виконавчого</t>
  </si>
  <si>
    <t>комітету міської ради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</si>
</sst>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88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view="pageBreakPreview" zoomScale="115" zoomScaleSheetLayoutView="115" zoomScalePageLayoutView="0" workbookViewId="0" topLeftCell="A82">
      <selection activeCell="B98" sqref="B98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6"/>
      <c r="C1" s="47" t="s">
        <v>101</v>
      </c>
      <c r="D1" s="47"/>
      <c r="E1" s="37"/>
      <c r="F1" s="35"/>
    </row>
    <row r="2" spans="2:6" ht="16.5">
      <c r="B2" s="46"/>
      <c r="C2" s="47" t="s">
        <v>117</v>
      </c>
      <c r="D2" s="47"/>
      <c r="E2" s="37"/>
      <c r="F2" s="35"/>
    </row>
    <row r="3" spans="2:6" ht="15.75" customHeight="1">
      <c r="B3" s="46"/>
      <c r="C3" s="47" t="s">
        <v>118</v>
      </c>
      <c r="D3" s="47"/>
      <c r="E3" s="37"/>
      <c r="F3" s="22"/>
    </row>
    <row r="4" spans="2:6" ht="15.75" customHeight="1">
      <c r="B4" s="46"/>
      <c r="C4" s="47" t="s">
        <v>119</v>
      </c>
      <c r="D4" s="47"/>
      <c r="E4" s="37"/>
      <c r="F4" s="22"/>
    </row>
    <row r="5" spans="2:5" ht="7.5" customHeight="1">
      <c r="B5" s="46"/>
      <c r="C5" s="46"/>
      <c r="D5" s="46"/>
      <c r="E5" s="46"/>
    </row>
    <row r="6" spans="1:5" ht="16.5">
      <c r="A6" s="91" t="s">
        <v>33</v>
      </c>
      <c r="B6" s="92"/>
      <c r="C6" s="92"/>
      <c r="D6" s="92"/>
      <c r="E6" s="92"/>
    </row>
    <row r="7" spans="1:5" ht="16.5">
      <c r="A7" s="91" t="s">
        <v>102</v>
      </c>
      <c r="B7" s="92"/>
      <c r="C7" s="92"/>
      <c r="D7" s="92"/>
      <c r="E7" s="92"/>
    </row>
    <row r="8" spans="1:5" ht="16.5">
      <c r="A8" s="91" t="s">
        <v>107</v>
      </c>
      <c r="B8" s="93"/>
      <c r="C8" s="93"/>
      <c r="D8" s="93"/>
      <c r="E8" s="93"/>
    </row>
    <row r="9" spans="1:5" ht="16.5">
      <c r="A9" s="88"/>
      <c r="B9" s="37"/>
      <c r="C9" s="37"/>
      <c r="D9" s="37"/>
      <c r="E9" s="37"/>
    </row>
    <row r="10" spans="1:5" ht="18" customHeight="1">
      <c r="A10" s="94" t="s">
        <v>105</v>
      </c>
      <c r="B10" s="94"/>
      <c r="C10" s="95"/>
      <c r="D10" s="95"/>
      <c r="E10" s="52" t="s">
        <v>116</v>
      </c>
    </row>
    <row r="11" spans="1:5" ht="12.75" customHeight="1">
      <c r="A11" s="96" t="s">
        <v>31</v>
      </c>
      <c r="B11" s="96" t="s">
        <v>103</v>
      </c>
      <c r="C11" s="90" t="s">
        <v>108</v>
      </c>
      <c r="D11" s="90" t="s">
        <v>109</v>
      </c>
      <c r="E11" s="90" t="s">
        <v>110</v>
      </c>
    </row>
    <row r="12" spans="1:5" ht="74.25" customHeight="1">
      <c r="A12" s="96"/>
      <c r="B12" s="96"/>
      <c r="C12" s="90"/>
      <c r="D12" s="90"/>
      <c r="E12" s="90"/>
    </row>
    <row r="13" spans="1:5" ht="12.75">
      <c r="A13" s="9">
        <v>10000000</v>
      </c>
      <c r="B13" s="10" t="s">
        <v>62</v>
      </c>
      <c r="C13" s="17">
        <f>C14+C22+C29+C35</f>
        <v>452636500</v>
      </c>
      <c r="D13" s="17">
        <f>D14+D22+D29+D35</f>
        <v>131723139.43</v>
      </c>
      <c r="E13" s="19">
        <f aca="true" t="shared" si="0" ref="E13:E44">+D13/C13*100</f>
        <v>29.101307435436603</v>
      </c>
    </row>
    <row r="14" spans="1:5" ht="25.5">
      <c r="A14" s="11">
        <v>11000000</v>
      </c>
      <c r="B14" s="10" t="s">
        <v>60</v>
      </c>
      <c r="C14" s="17">
        <f>C15+C20</f>
        <v>381413400</v>
      </c>
      <c r="D14" s="17">
        <f>D15+D20</f>
        <v>114326951.15000002</v>
      </c>
      <c r="E14" s="19">
        <f t="shared" si="0"/>
        <v>29.974550225555795</v>
      </c>
    </row>
    <row r="15" spans="1:5" ht="12.75">
      <c r="A15" s="54">
        <v>110100000</v>
      </c>
      <c r="B15" s="10" t="s">
        <v>61</v>
      </c>
      <c r="C15" s="17">
        <f>SUM(C16:C19)</f>
        <v>381223600</v>
      </c>
      <c r="D15" s="17">
        <f>SUM(D16:D19)</f>
        <v>114193340.15000002</v>
      </c>
      <c r="E15" s="19">
        <f t="shared" si="0"/>
        <v>29.95442573597228</v>
      </c>
    </row>
    <row r="16" spans="1:5" ht="25.5">
      <c r="A16" s="12">
        <v>11010100</v>
      </c>
      <c r="B16" s="36" t="s">
        <v>32</v>
      </c>
      <c r="C16" s="18">
        <v>363193600</v>
      </c>
      <c r="D16" s="18">
        <v>107599885.64</v>
      </c>
      <c r="E16" s="20">
        <f t="shared" si="0"/>
        <v>29.626041218787996</v>
      </c>
    </row>
    <row r="17" spans="1:5" ht="51">
      <c r="A17" s="12">
        <v>11010200</v>
      </c>
      <c r="B17" s="36" t="s">
        <v>1</v>
      </c>
      <c r="C17" s="18">
        <v>14106500</v>
      </c>
      <c r="D17" s="18">
        <v>5722609.32</v>
      </c>
      <c r="E17" s="20">
        <f t="shared" si="0"/>
        <v>40.56718051961862</v>
      </c>
    </row>
    <row r="18" spans="1:5" ht="25.5">
      <c r="A18" s="12">
        <v>11010400</v>
      </c>
      <c r="B18" s="36" t="s">
        <v>2</v>
      </c>
      <c r="C18" s="18">
        <v>2212200</v>
      </c>
      <c r="D18" s="18">
        <v>385412.4</v>
      </c>
      <c r="E18" s="20">
        <f t="shared" si="0"/>
        <v>17.422131814483322</v>
      </c>
    </row>
    <row r="19" spans="1:5" ht="25.5">
      <c r="A19" s="12">
        <v>11010500</v>
      </c>
      <c r="B19" s="13" t="s">
        <v>3</v>
      </c>
      <c r="C19" s="18">
        <v>1711300</v>
      </c>
      <c r="D19" s="18">
        <v>485432.79</v>
      </c>
      <c r="E19" s="20">
        <f t="shared" si="0"/>
        <v>28.366317419505638</v>
      </c>
    </row>
    <row r="20" spans="1:5" ht="12.75">
      <c r="A20" s="11">
        <v>11020000</v>
      </c>
      <c r="B20" s="10" t="s">
        <v>4</v>
      </c>
      <c r="C20" s="17">
        <f>C21</f>
        <v>189800</v>
      </c>
      <c r="D20" s="17">
        <f>D21</f>
        <v>133611</v>
      </c>
      <c r="E20" s="19">
        <f t="shared" si="0"/>
        <v>70.39567966280295</v>
      </c>
    </row>
    <row r="21" spans="1:5" ht="25.5">
      <c r="A21" s="12">
        <v>11020200</v>
      </c>
      <c r="B21" s="13" t="s">
        <v>40</v>
      </c>
      <c r="C21" s="18">
        <v>189800</v>
      </c>
      <c r="D21" s="18">
        <v>133611</v>
      </c>
      <c r="E21" s="20">
        <f t="shared" si="0"/>
        <v>70.39567966280295</v>
      </c>
    </row>
    <row r="22" spans="1:5" ht="12.75">
      <c r="A22" s="11">
        <v>13000000</v>
      </c>
      <c r="B22" s="10" t="s">
        <v>5</v>
      </c>
      <c r="C22" s="17">
        <f>C23+C26+C28</f>
        <v>1713600</v>
      </c>
      <c r="D22" s="17">
        <f>D23+D26+D28</f>
        <v>552795.71</v>
      </c>
      <c r="E22" s="19">
        <f t="shared" si="0"/>
        <v>32.259320144724555</v>
      </c>
    </row>
    <row r="23" spans="1:5" ht="12.75">
      <c r="A23" s="11">
        <v>13010000</v>
      </c>
      <c r="B23" s="10" t="s">
        <v>6</v>
      </c>
      <c r="C23" s="17">
        <f>C25+C24</f>
        <v>223300</v>
      </c>
      <c r="D23" s="17">
        <f>D25+D24</f>
        <v>8639.81</v>
      </c>
      <c r="E23" s="19">
        <f t="shared" si="0"/>
        <v>3.8691491267353335</v>
      </c>
    </row>
    <row r="24" spans="1:5" ht="25.5">
      <c r="A24" s="12">
        <v>13010100</v>
      </c>
      <c r="B24" s="30" t="s">
        <v>81</v>
      </c>
      <c r="C24" s="18">
        <v>33300</v>
      </c>
      <c r="D24" s="18">
        <v>8423.55</v>
      </c>
      <c r="E24" s="20">
        <f t="shared" si="0"/>
        <v>25.29594594594594</v>
      </c>
    </row>
    <row r="25" spans="1:5" ht="38.25">
      <c r="A25" s="12">
        <v>13010200</v>
      </c>
      <c r="B25" s="13" t="s">
        <v>41</v>
      </c>
      <c r="C25" s="18">
        <v>190000</v>
      </c>
      <c r="D25" s="18">
        <v>216.26</v>
      </c>
      <c r="E25" s="20">
        <f t="shared" si="0"/>
        <v>0.11382105263157895</v>
      </c>
    </row>
    <row r="26" spans="1:5" ht="12.75" customHeight="1">
      <c r="A26" s="11">
        <v>13030000</v>
      </c>
      <c r="B26" s="77" t="s">
        <v>91</v>
      </c>
      <c r="C26" s="78">
        <f>+C27</f>
        <v>238200</v>
      </c>
      <c r="D26" s="78">
        <f>+D27</f>
        <v>53043.32</v>
      </c>
      <c r="E26" s="84">
        <f t="shared" si="0"/>
        <v>22.268396305625522</v>
      </c>
    </row>
    <row r="27" spans="1:5" ht="25.5">
      <c r="A27" s="12">
        <v>13030100</v>
      </c>
      <c r="B27" s="79" t="s">
        <v>92</v>
      </c>
      <c r="C27" s="33">
        <v>238200</v>
      </c>
      <c r="D27" s="33">
        <v>53043.32</v>
      </c>
      <c r="E27" s="32">
        <f t="shared" si="0"/>
        <v>22.268396305625522</v>
      </c>
    </row>
    <row r="28" spans="1:5" ht="25.5">
      <c r="A28" s="11">
        <v>13040100</v>
      </c>
      <c r="B28" s="80" t="s">
        <v>93</v>
      </c>
      <c r="C28" s="34">
        <v>1252100</v>
      </c>
      <c r="D28" s="34">
        <v>491112.58</v>
      </c>
      <c r="E28" s="31">
        <f t="shared" si="0"/>
        <v>39.2231115725581</v>
      </c>
    </row>
    <row r="29" spans="1:5" ht="12.75">
      <c r="A29" s="11">
        <v>14000000</v>
      </c>
      <c r="B29" s="10" t="s">
        <v>7</v>
      </c>
      <c r="C29" s="17">
        <f>C34+C30+C32</f>
        <v>12734300</v>
      </c>
      <c r="D29" s="17">
        <f>D34+D30+D32</f>
        <v>2742549.21</v>
      </c>
      <c r="E29" s="19">
        <f t="shared" si="0"/>
        <v>21.536709595344856</v>
      </c>
    </row>
    <row r="30" spans="1:5" ht="25.5">
      <c r="A30" s="11">
        <v>14020000</v>
      </c>
      <c r="B30" s="21" t="s">
        <v>65</v>
      </c>
      <c r="C30" s="17">
        <f>C31</f>
        <v>1379300</v>
      </c>
      <c r="D30" s="17">
        <f>D31</f>
        <v>198462.42</v>
      </c>
      <c r="E30" s="19">
        <f t="shared" si="0"/>
        <v>14.388633364750236</v>
      </c>
    </row>
    <row r="31" spans="1:5" ht="12.75">
      <c r="A31" s="12">
        <v>14021900</v>
      </c>
      <c r="B31" s="13" t="s">
        <v>64</v>
      </c>
      <c r="C31" s="18">
        <v>1379300</v>
      </c>
      <c r="D31" s="18">
        <v>198462.42</v>
      </c>
      <c r="E31" s="20">
        <f t="shared" si="0"/>
        <v>14.388633364750236</v>
      </c>
    </row>
    <row r="32" spans="1:5" ht="25.5">
      <c r="A32" s="11">
        <v>14030000</v>
      </c>
      <c r="B32" s="21" t="s">
        <v>66</v>
      </c>
      <c r="C32" s="17">
        <f>C33</f>
        <v>4855000</v>
      </c>
      <c r="D32" s="17">
        <f>D33</f>
        <v>668687.73</v>
      </c>
      <c r="E32" s="19">
        <f t="shared" si="0"/>
        <v>13.773176725025746</v>
      </c>
    </row>
    <row r="33" spans="1:5" ht="12.75">
      <c r="A33" s="12">
        <v>14031900</v>
      </c>
      <c r="B33" s="13" t="s">
        <v>64</v>
      </c>
      <c r="C33" s="18">
        <v>4855000</v>
      </c>
      <c r="D33" s="18">
        <v>668687.73</v>
      </c>
      <c r="E33" s="20">
        <f t="shared" si="0"/>
        <v>13.773176725025746</v>
      </c>
    </row>
    <row r="34" spans="1:5" ht="25.5">
      <c r="A34" s="11">
        <v>14040000</v>
      </c>
      <c r="B34" s="10" t="s">
        <v>39</v>
      </c>
      <c r="C34" s="17">
        <v>6500000</v>
      </c>
      <c r="D34" s="17">
        <v>1875399.06</v>
      </c>
      <c r="E34" s="19">
        <f t="shared" si="0"/>
        <v>28.852293230769234</v>
      </c>
    </row>
    <row r="35" spans="1:5" ht="25.5">
      <c r="A35" s="11">
        <v>18000000</v>
      </c>
      <c r="B35" s="85" t="s">
        <v>95</v>
      </c>
      <c r="C35" s="34">
        <f>C36+C46+C49</f>
        <v>56775200</v>
      </c>
      <c r="D35" s="17">
        <f>D36+D46+D49</f>
        <v>14100843.36</v>
      </c>
      <c r="E35" s="19">
        <f t="shared" si="0"/>
        <v>24.83627245698826</v>
      </c>
    </row>
    <row r="36" spans="1:5" ht="12.75">
      <c r="A36" s="11">
        <v>18010000</v>
      </c>
      <c r="B36" s="86" t="s">
        <v>8</v>
      </c>
      <c r="C36" s="34">
        <f>SUM(C37:C45)</f>
        <v>29992300</v>
      </c>
      <c r="D36" s="17">
        <f>SUM(D37:D45)</f>
        <v>5772898.390000001</v>
      </c>
      <c r="E36" s="19">
        <f t="shared" si="0"/>
        <v>19.247934936633737</v>
      </c>
    </row>
    <row r="37" spans="1:5" ht="25.5" customHeight="1">
      <c r="A37" s="12">
        <v>18010100</v>
      </c>
      <c r="B37" s="13" t="s">
        <v>49</v>
      </c>
      <c r="C37" s="18">
        <v>19200</v>
      </c>
      <c r="D37" s="18">
        <v>9970.25</v>
      </c>
      <c r="E37" s="20">
        <f t="shared" si="0"/>
        <v>51.928385416666664</v>
      </c>
    </row>
    <row r="38" spans="1:5" ht="25.5" customHeight="1">
      <c r="A38" s="12">
        <v>18010200</v>
      </c>
      <c r="B38" s="13" t="s">
        <v>42</v>
      </c>
      <c r="C38" s="18">
        <v>266700</v>
      </c>
      <c r="D38" s="18">
        <v>9666.06</v>
      </c>
      <c r="E38" s="20">
        <f t="shared" si="0"/>
        <v>3.624319460067491</v>
      </c>
    </row>
    <row r="39" spans="1:5" ht="25.5" customHeight="1">
      <c r="A39" s="12">
        <v>18010300</v>
      </c>
      <c r="B39" s="14" t="s">
        <v>67</v>
      </c>
      <c r="C39" s="18">
        <v>525300</v>
      </c>
      <c r="D39" s="18">
        <v>2347.83</v>
      </c>
      <c r="E39" s="20">
        <f t="shared" si="0"/>
        <v>0.446950314106225</v>
      </c>
    </row>
    <row r="40" spans="1:5" ht="38.25">
      <c r="A40" s="12">
        <v>18010400</v>
      </c>
      <c r="B40" s="13" t="s">
        <v>43</v>
      </c>
      <c r="C40" s="18">
        <v>1569800</v>
      </c>
      <c r="D40" s="18">
        <v>297315.44</v>
      </c>
      <c r="E40" s="20">
        <f t="shared" si="0"/>
        <v>18.939701872850044</v>
      </c>
    </row>
    <row r="41" spans="1:5" ht="12.75">
      <c r="A41" s="12">
        <v>18010500</v>
      </c>
      <c r="B41" s="13" t="s">
        <v>9</v>
      </c>
      <c r="C41" s="18">
        <v>19974800</v>
      </c>
      <c r="D41" s="18">
        <v>3681873.92</v>
      </c>
      <c r="E41" s="20">
        <f t="shared" si="0"/>
        <v>18.432594669283297</v>
      </c>
    </row>
    <row r="42" spans="1:5" ht="12.75">
      <c r="A42" s="12">
        <v>18010600</v>
      </c>
      <c r="B42" s="13" t="s">
        <v>10</v>
      </c>
      <c r="C42" s="18">
        <v>5864100</v>
      </c>
      <c r="D42" s="18">
        <v>1462564.33</v>
      </c>
      <c r="E42" s="20">
        <f t="shared" si="0"/>
        <v>24.94098548796917</v>
      </c>
    </row>
    <row r="43" spans="1:5" ht="12.75">
      <c r="A43" s="12">
        <v>18010700</v>
      </c>
      <c r="B43" s="13" t="s">
        <v>11</v>
      </c>
      <c r="C43" s="18">
        <v>260000</v>
      </c>
      <c r="D43" s="18">
        <v>16351.16</v>
      </c>
      <c r="E43" s="20">
        <f t="shared" si="0"/>
        <v>6.288907692307692</v>
      </c>
    </row>
    <row r="44" spans="1:5" ht="12.75">
      <c r="A44" s="12">
        <v>18010900</v>
      </c>
      <c r="B44" s="13" t="s">
        <v>12</v>
      </c>
      <c r="C44" s="18">
        <v>1512400</v>
      </c>
      <c r="D44" s="18">
        <v>288642.73</v>
      </c>
      <c r="E44" s="20">
        <f t="shared" si="0"/>
        <v>19.085078682888124</v>
      </c>
    </row>
    <row r="45" spans="1:5" ht="12.75">
      <c r="A45" s="12">
        <v>18011000</v>
      </c>
      <c r="B45" s="13" t="s">
        <v>111</v>
      </c>
      <c r="C45" s="18">
        <v>0</v>
      </c>
      <c r="D45" s="18">
        <v>4166.67</v>
      </c>
      <c r="E45" s="20"/>
    </row>
    <row r="46" spans="1:5" ht="12.75">
      <c r="A46" s="11">
        <v>18030000</v>
      </c>
      <c r="B46" s="10" t="s">
        <v>13</v>
      </c>
      <c r="C46" s="17">
        <f>C47+C48</f>
        <v>148200</v>
      </c>
      <c r="D46" s="17">
        <f>D47+D48</f>
        <v>37245</v>
      </c>
      <c r="E46" s="19">
        <f aca="true" t="shared" si="1" ref="E46:E56">+D46/C46*100</f>
        <v>25.13157894736842</v>
      </c>
    </row>
    <row r="47" spans="1:5" ht="12.75">
      <c r="A47" s="12">
        <v>18030100</v>
      </c>
      <c r="B47" s="13" t="s">
        <v>14</v>
      </c>
      <c r="C47" s="18">
        <v>22300</v>
      </c>
      <c r="D47" s="18">
        <v>5280</v>
      </c>
      <c r="E47" s="20">
        <f t="shared" si="1"/>
        <v>23.67713004484305</v>
      </c>
    </row>
    <row r="48" spans="1:5" ht="12.75">
      <c r="A48" s="12">
        <v>18030200</v>
      </c>
      <c r="B48" s="13" t="s">
        <v>15</v>
      </c>
      <c r="C48" s="18">
        <v>125900</v>
      </c>
      <c r="D48" s="18">
        <v>31965</v>
      </c>
      <c r="E48" s="20">
        <f t="shared" si="1"/>
        <v>25.389197776012708</v>
      </c>
    </row>
    <row r="49" spans="1:5" ht="12.75">
      <c r="A49" s="11">
        <v>18050000</v>
      </c>
      <c r="B49" s="10" t="s">
        <v>16</v>
      </c>
      <c r="C49" s="17">
        <f>SUM(C50:C52)</f>
        <v>26634700</v>
      </c>
      <c r="D49" s="17">
        <f>SUM(D50:D52)</f>
        <v>8290699.97</v>
      </c>
      <c r="E49" s="19">
        <f t="shared" si="1"/>
        <v>31.127438904887235</v>
      </c>
    </row>
    <row r="50" spans="1:5" ht="12.75">
      <c r="A50" s="12">
        <v>18050300</v>
      </c>
      <c r="B50" s="13" t="s">
        <v>17</v>
      </c>
      <c r="C50" s="18">
        <v>2711300</v>
      </c>
      <c r="D50" s="18">
        <v>838299.06</v>
      </c>
      <c r="E50" s="20">
        <f t="shared" si="1"/>
        <v>30.918712794600378</v>
      </c>
    </row>
    <row r="51" spans="1:5" ht="12.75">
      <c r="A51" s="12">
        <v>18050400</v>
      </c>
      <c r="B51" s="13" t="s">
        <v>18</v>
      </c>
      <c r="C51" s="18">
        <v>23688200</v>
      </c>
      <c r="D51" s="18">
        <v>7414712.54</v>
      </c>
      <c r="E51" s="20">
        <f t="shared" si="1"/>
        <v>31.30129152911576</v>
      </c>
    </row>
    <row r="52" spans="1:5" ht="38.25">
      <c r="A52" s="12">
        <v>18050500</v>
      </c>
      <c r="B52" s="13" t="s">
        <v>19</v>
      </c>
      <c r="C52" s="18">
        <v>235200</v>
      </c>
      <c r="D52" s="18">
        <v>37688.37</v>
      </c>
      <c r="E52" s="20">
        <f t="shared" si="1"/>
        <v>16.023966836734697</v>
      </c>
    </row>
    <row r="53" spans="1:5" ht="12.75">
      <c r="A53" s="11">
        <v>20000000</v>
      </c>
      <c r="B53" s="10" t="s">
        <v>21</v>
      </c>
      <c r="C53" s="17">
        <f>C54+C61+C74</f>
        <v>2535800</v>
      </c>
      <c r="D53" s="17">
        <f>D54+D61+D74</f>
        <v>781814.45</v>
      </c>
      <c r="E53" s="19">
        <f t="shared" si="1"/>
        <v>30.83107697767963</v>
      </c>
    </row>
    <row r="54" spans="1:5" ht="12.75">
      <c r="A54" s="11">
        <v>21000000</v>
      </c>
      <c r="B54" s="10" t="s">
        <v>44</v>
      </c>
      <c r="C54" s="17">
        <f>C55+C57</f>
        <v>233200</v>
      </c>
      <c r="D54" s="17">
        <f>D55+D57</f>
        <v>179158</v>
      </c>
      <c r="E54" s="19">
        <f t="shared" si="1"/>
        <v>76.82590051457976</v>
      </c>
    </row>
    <row r="55" spans="1:5" ht="63.75">
      <c r="A55" s="11">
        <v>21010000</v>
      </c>
      <c r="B55" s="10" t="s">
        <v>79</v>
      </c>
      <c r="C55" s="17">
        <f>C56</f>
        <v>128700</v>
      </c>
      <c r="D55" s="17">
        <f>D56</f>
        <v>92335</v>
      </c>
      <c r="E55" s="19">
        <f t="shared" si="1"/>
        <v>71.74436674436674</v>
      </c>
    </row>
    <row r="56" spans="1:5" ht="25.5" customHeight="1">
      <c r="A56" s="12">
        <v>21010300</v>
      </c>
      <c r="B56" s="13" t="s">
        <v>45</v>
      </c>
      <c r="C56" s="18">
        <v>128700</v>
      </c>
      <c r="D56" s="18">
        <v>92335</v>
      </c>
      <c r="E56" s="20">
        <f t="shared" si="1"/>
        <v>71.74436674436674</v>
      </c>
    </row>
    <row r="57" spans="1:5" ht="12.75">
      <c r="A57" s="11">
        <v>21080000</v>
      </c>
      <c r="B57" s="10" t="s">
        <v>51</v>
      </c>
      <c r="C57" s="17">
        <f>C58+C59+C60</f>
        <v>104500</v>
      </c>
      <c r="D57" s="17">
        <f>D58+D59+D60</f>
        <v>86823</v>
      </c>
      <c r="E57" s="19">
        <f>+D57/C57*100</f>
        <v>83.0842105263158</v>
      </c>
    </row>
    <row r="58" spans="1:5" ht="12.75">
      <c r="A58" s="81">
        <v>21081100</v>
      </c>
      <c r="B58" s="13" t="s">
        <v>46</v>
      </c>
      <c r="C58" s="18">
        <v>104500</v>
      </c>
      <c r="D58" s="18">
        <v>27778</v>
      </c>
      <c r="E58" s="20">
        <f>+D58/C58*100</f>
        <v>26.581818181818186</v>
      </c>
    </row>
    <row r="59" spans="1:5" ht="25.5" customHeight="1">
      <c r="A59" s="12">
        <v>21081500</v>
      </c>
      <c r="B59" s="15" t="s">
        <v>68</v>
      </c>
      <c r="C59" s="18">
        <v>0</v>
      </c>
      <c r="D59" s="18">
        <v>30600</v>
      </c>
      <c r="E59" s="20"/>
    </row>
    <row r="60" spans="1:5" ht="51" customHeight="1">
      <c r="A60" s="12">
        <v>21082400</v>
      </c>
      <c r="B60" s="89" t="s">
        <v>112</v>
      </c>
      <c r="C60" s="18">
        <v>0</v>
      </c>
      <c r="D60" s="18">
        <v>28445</v>
      </c>
      <c r="E60" s="20"/>
    </row>
    <row r="61" spans="1:5" ht="25.5">
      <c r="A61" s="11">
        <v>22000000</v>
      </c>
      <c r="B61" s="10" t="s">
        <v>47</v>
      </c>
      <c r="C61" s="17">
        <f>C62+C68+C70</f>
        <v>2290600</v>
      </c>
      <c r="D61" s="17">
        <f>D62+D68+D70</f>
        <v>572356.23</v>
      </c>
      <c r="E61" s="19">
        <f aca="true" t="shared" si="2" ref="E61:E71">+D61/C61*100</f>
        <v>24.987174975988825</v>
      </c>
    </row>
    <row r="62" spans="1:5" ht="12.75">
      <c r="A62" s="11">
        <v>22010000</v>
      </c>
      <c r="B62" s="10" t="s">
        <v>22</v>
      </c>
      <c r="C62" s="17">
        <f>SUM(C63:C67)</f>
        <v>1125000</v>
      </c>
      <c r="D62" s="17">
        <f>SUM(D63:D67)</f>
        <v>259211.32</v>
      </c>
      <c r="E62" s="19">
        <f t="shared" si="2"/>
        <v>23.041006222222222</v>
      </c>
    </row>
    <row r="63" spans="1:5" ht="51">
      <c r="A63" s="12">
        <v>22010200</v>
      </c>
      <c r="B63" s="30" t="s">
        <v>113</v>
      </c>
      <c r="C63" s="18">
        <v>0</v>
      </c>
      <c r="D63" s="18">
        <v>11412.6</v>
      </c>
      <c r="E63" s="20"/>
    </row>
    <row r="64" spans="1:5" ht="26.25" customHeight="1">
      <c r="A64" s="16">
        <v>22010300</v>
      </c>
      <c r="B64" s="15" t="s">
        <v>80</v>
      </c>
      <c r="C64" s="18">
        <v>40000</v>
      </c>
      <c r="D64" s="18">
        <v>0</v>
      </c>
      <c r="E64" s="20">
        <f>+D64/C64*100</f>
        <v>0</v>
      </c>
    </row>
    <row r="65" spans="1:5" ht="12.75">
      <c r="A65" s="12">
        <v>22012500</v>
      </c>
      <c r="B65" s="13" t="s">
        <v>23</v>
      </c>
      <c r="C65" s="18">
        <v>900000</v>
      </c>
      <c r="D65" s="18">
        <v>227258.72</v>
      </c>
      <c r="E65" s="20">
        <f t="shared" si="2"/>
        <v>25.25096888888889</v>
      </c>
    </row>
    <row r="66" spans="1:5" ht="25.5">
      <c r="A66" s="16">
        <v>22012600</v>
      </c>
      <c r="B66" s="15" t="s">
        <v>63</v>
      </c>
      <c r="C66" s="18">
        <v>185000</v>
      </c>
      <c r="D66" s="18">
        <v>18060</v>
      </c>
      <c r="E66" s="20">
        <f t="shared" si="2"/>
        <v>9.762162162162163</v>
      </c>
    </row>
    <row r="67" spans="1:5" ht="63.75">
      <c r="A67" s="16">
        <v>22012900</v>
      </c>
      <c r="B67" s="30" t="s">
        <v>114</v>
      </c>
      <c r="C67" s="18">
        <v>0</v>
      </c>
      <c r="D67" s="18">
        <v>2480</v>
      </c>
      <c r="E67" s="20"/>
    </row>
    <row r="68" spans="1:5" ht="25.5">
      <c r="A68" s="11">
        <v>22080000</v>
      </c>
      <c r="B68" s="10" t="s">
        <v>52</v>
      </c>
      <c r="C68" s="17">
        <f>C69</f>
        <v>955400</v>
      </c>
      <c r="D68" s="17">
        <f>D69</f>
        <v>252067.86</v>
      </c>
      <c r="E68" s="19">
        <f t="shared" si="2"/>
        <v>26.38348963784802</v>
      </c>
    </row>
    <row r="69" spans="1:5" ht="25.5" customHeight="1">
      <c r="A69" s="12">
        <v>22080400</v>
      </c>
      <c r="B69" s="13" t="s">
        <v>53</v>
      </c>
      <c r="C69" s="18">
        <v>955400</v>
      </c>
      <c r="D69" s="18">
        <v>252067.86</v>
      </c>
      <c r="E69" s="20">
        <f t="shared" si="2"/>
        <v>26.38348963784802</v>
      </c>
    </row>
    <row r="70" spans="1:5" ht="12.75">
      <c r="A70" s="11">
        <v>22090000</v>
      </c>
      <c r="B70" s="10" t="s">
        <v>24</v>
      </c>
      <c r="C70" s="17">
        <f>C71+C73+C72</f>
        <v>210200</v>
      </c>
      <c r="D70" s="17">
        <f>D71+D73+D72</f>
        <v>61077.049999999996</v>
      </c>
      <c r="E70" s="19">
        <f t="shared" si="2"/>
        <v>29.056636536631775</v>
      </c>
    </row>
    <row r="71" spans="1:5" ht="38.25">
      <c r="A71" s="12">
        <v>22090100</v>
      </c>
      <c r="B71" s="13" t="s">
        <v>25</v>
      </c>
      <c r="C71" s="18">
        <v>205000</v>
      </c>
      <c r="D71" s="18">
        <v>59954.35</v>
      </c>
      <c r="E71" s="20">
        <f t="shared" si="2"/>
        <v>29.246024390243903</v>
      </c>
    </row>
    <row r="72" spans="1:5" ht="12.75">
      <c r="A72" s="12">
        <v>22090200</v>
      </c>
      <c r="B72" s="82" t="s">
        <v>94</v>
      </c>
      <c r="C72" s="18">
        <v>0</v>
      </c>
      <c r="D72" s="18">
        <v>0.7</v>
      </c>
      <c r="E72" s="20"/>
    </row>
    <row r="73" spans="1:5" ht="25.5">
      <c r="A73" s="12">
        <v>22090400</v>
      </c>
      <c r="B73" s="83" t="s">
        <v>48</v>
      </c>
      <c r="C73" s="18">
        <v>5200</v>
      </c>
      <c r="D73" s="18">
        <v>1122</v>
      </c>
      <c r="E73" s="20">
        <f>+D73/C73*100</f>
        <v>21.576923076923077</v>
      </c>
    </row>
    <row r="74" spans="1:5" ht="12.75">
      <c r="A74" s="11">
        <v>24000000</v>
      </c>
      <c r="B74" s="10" t="s">
        <v>54</v>
      </c>
      <c r="C74" s="17">
        <f>C75</f>
        <v>12000</v>
      </c>
      <c r="D74" s="17">
        <f>D75</f>
        <v>30300.22</v>
      </c>
      <c r="E74" s="19">
        <f>+D74/C74*100</f>
        <v>252.50183333333337</v>
      </c>
    </row>
    <row r="75" spans="1:5" ht="12.75">
      <c r="A75" s="11">
        <v>24060000</v>
      </c>
      <c r="B75" s="10" t="s">
        <v>55</v>
      </c>
      <c r="C75" s="17">
        <f>C76</f>
        <v>12000</v>
      </c>
      <c r="D75" s="17">
        <f>D76</f>
        <v>30300.22</v>
      </c>
      <c r="E75" s="19">
        <f>+D75/C75*100</f>
        <v>252.50183333333337</v>
      </c>
    </row>
    <row r="76" spans="1:5" ht="12.75">
      <c r="A76" s="12">
        <v>24060300</v>
      </c>
      <c r="B76" s="13" t="s">
        <v>55</v>
      </c>
      <c r="C76" s="18">
        <v>12000</v>
      </c>
      <c r="D76" s="18">
        <v>30300.22</v>
      </c>
      <c r="E76" s="20">
        <f>+D76/C76*100</f>
        <v>252.50183333333337</v>
      </c>
    </row>
    <row r="77" spans="1:5" ht="12.75">
      <c r="A77" s="66"/>
      <c r="B77" s="66" t="s">
        <v>90</v>
      </c>
      <c r="C77" s="49">
        <f>+C53+C13</f>
        <v>455172300</v>
      </c>
      <c r="D77" s="49">
        <f>+D53+D13</f>
        <v>132504953.88000001</v>
      </c>
      <c r="E77" s="50">
        <f aca="true" t="shared" si="3" ref="E77:E89">+D77/C77*100</f>
        <v>29.110944115008756</v>
      </c>
    </row>
    <row r="78" spans="1:5" ht="12.75">
      <c r="A78" s="67">
        <v>40000000</v>
      </c>
      <c r="B78" s="51" t="s">
        <v>28</v>
      </c>
      <c r="C78" s="49">
        <f>C79</f>
        <v>82923300</v>
      </c>
      <c r="D78" s="49">
        <f>D79</f>
        <v>19155300</v>
      </c>
      <c r="E78" s="50">
        <f t="shared" si="3"/>
        <v>23.100021345026068</v>
      </c>
    </row>
    <row r="79" spans="1:5" ht="12.75">
      <c r="A79" s="11">
        <v>41000000</v>
      </c>
      <c r="B79" s="10" t="s">
        <v>29</v>
      </c>
      <c r="C79" s="17">
        <f>+C80</f>
        <v>82923300</v>
      </c>
      <c r="D79" s="17">
        <f>+D80</f>
        <v>19155300</v>
      </c>
      <c r="E79" s="19">
        <f t="shared" si="3"/>
        <v>23.100021345026068</v>
      </c>
    </row>
    <row r="80" spans="1:5" ht="12.75">
      <c r="A80" s="11">
        <v>4103000</v>
      </c>
      <c r="B80" s="10" t="s">
        <v>71</v>
      </c>
      <c r="C80" s="17">
        <f>+C81</f>
        <v>82923300</v>
      </c>
      <c r="D80" s="17">
        <f>+D81</f>
        <v>19155300</v>
      </c>
      <c r="E80" s="19">
        <f t="shared" si="3"/>
        <v>23.100021345026068</v>
      </c>
    </row>
    <row r="81" spans="1:5" ht="12.75">
      <c r="A81" s="40">
        <v>41033900</v>
      </c>
      <c r="B81" s="38" t="s">
        <v>30</v>
      </c>
      <c r="C81" s="18">
        <v>82923300</v>
      </c>
      <c r="D81" s="18">
        <v>19155300</v>
      </c>
      <c r="E81" s="20">
        <f t="shared" si="3"/>
        <v>23.100021345026068</v>
      </c>
    </row>
    <row r="82" spans="1:5" ht="25.5">
      <c r="A82" s="68"/>
      <c r="B82" s="69" t="s">
        <v>59</v>
      </c>
      <c r="C82" s="49">
        <f>+C77+C78</f>
        <v>538095600</v>
      </c>
      <c r="D82" s="49">
        <f>+D77+D78</f>
        <v>151660253.88</v>
      </c>
      <c r="E82" s="50">
        <f t="shared" si="3"/>
        <v>28.184629995116104</v>
      </c>
    </row>
    <row r="83" spans="1:5" ht="12.75">
      <c r="A83" s="11">
        <v>41040000</v>
      </c>
      <c r="B83" s="61" t="s">
        <v>70</v>
      </c>
      <c r="C83" s="17">
        <f>C84</f>
        <v>850471</v>
      </c>
      <c r="D83" s="17">
        <f>D84</f>
        <v>212616</v>
      </c>
      <c r="E83" s="19">
        <f t="shared" si="3"/>
        <v>24.999794231666925</v>
      </c>
    </row>
    <row r="84" spans="1:5" ht="38.25">
      <c r="A84" s="12">
        <v>41040200</v>
      </c>
      <c r="B84" s="60" t="s">
        <v>69</v>
      </c>
      <c r="C84" s="18">
        <v>850471</v>
      </c>
      <c r="D84" s="18">
        <v>212616</v>
      </c>
      <c r="E84" s="20">
        <f t="shared" si="3"/>
        <v>24.999794231666925</v>
      </c>
    </row>
    <row r="85" spans="1:5" ht="12.75">
      <c r="A85" s="11">
        <v>41050000</v>
      </c>
      <c r="B85" s="39" t="s">
        <v>73</v>
      </c>
      <c r="C85" s="17">
        <f>SUM(C86:C88)</f>
        <v>2475820</v>
      </c>
      <c r="D85" s="17">
        <f>SUM(D86:D88)</f>
        <v>513786</v>
      </c>
      <c r="E85" s="19">
        <f t="shared" si="3"/>
        <v>20.75215484162823</v>
      </c>
    </row>
    <row r="86" spans="1:5" ht="25.5">
      <c r="A86" s="65" t="s">
        <v>83</v>
      </c>
      <c r="B86" s="62" t="s">
        <v>82</v>
      </c>
      <c r="C86" s="33">
        <v>1495800</v>
      </c>
      <c r="D86" s="33">
        <v>349200</v>
      </c>
      <c r="E86" s="32">
        <f t="shared" si="3"/>
        <v>23.345367027677497</v>
      </c>
    </row>
    <row r="87" spans="1:5" ht="38.25">
      <c r="A87" s="65" t="s">
        <v>85</v>
      </c>
      <c r="B87" s="62" t="s">
        <v>84</v>
      </c>
      <c r="C87" s="33">
        <v>814032</v>
      </c>
      <c r="D87" s="33">
        <v>117816</v>
      </c>
      <c r="E87" s="32">
        <f t="shared" si="3"/>
        <v>14.473141105017984</v>
      </c>
    </row>
    <row r="88" spans="1:5" ht="12.75">
      <c r="A88" s="29">
        <v>41053900</v>
      </c>
      <c r="B88" s="30" t="s">
        <v>72</v>
      </c>
      <c r="C88" s="18">
        <v>165988</v>
      </c>
      <c r="D88" s="18">
        <v>46770</v>
      </c>
      <c r="E88" s="20">
        <f t="shared" si="3"/>
        <v>28.176735667638624</v>
      </c>
    </row>
    <row r="89" spans="1:5" ht="24" customHeight="1">
      <c r="A89" s="48"/>
      <c r="B89" s="76" t="s">
        <v>75</v>
      </c>
      <c r="C89" s="49">
        <f>C77+C78+C83+C85</f>
        <v>541421891</v>
      </c>
      <c r="D89" s="49">
        <f>D77+D78+D83+D85</f>
        <v>152386655.88</v>
      </c>
      <c r="E89" s="50">
        <f t="shared" si="3"/>
        <v>28.14563991835343</v>
      </c>
    </row>
    <row r="90" spans="1:5" ht="12.75">
      <c r="A90" s="72"/>
      <c r="B90" s="73"/>
      <c r="C90" s="74"/>
      <c r="D90" s="74"/>
      <c r="E90" s="75"/>
    </row>
    <row r="91" spans="1:5" ht="27.75" customHeight="1">
      <c r="A91" s="97" t="s">
        <v>104</v>
      </c>
      <c r="B91" s="97"/>
      <c r="C91" s="98"/>
      <c r="D91" s="98"/>
      <c r="E91" s="59" t="s">
        <v>116</v>
      </c>
    </row>
    <row r="92" spans="1:5" ht="15" customHeight="1">
      <c r="A92" s="23"/>
      <c r="B92" s="3"/>
      <c r="C92" s="23"/>
      <c r="D92" s="23"/>
      <c r="E92" s="87"/>
    </row>
    <row r="93" spans="1:5" ht="18.75" customHeight="1">
      <c r="A93" s="96" t="s">
        <v>31</v>
      </c>
      <c r="B93" s="96" t="s">
        <v>103</v>
      </c>
      <c r="C93" s="90" t="s">
        <v>108</v>
      </c>
      <c r="D93" s="90" t="s">
        <v>109</v>
      </c>
      <c r="E93" s="90" t="s">
        <v>110</v>
      </c>
    </row>
    <row r="94" spans="1:5" ht="15" customHeight="1">
      <c r="A94" s="96"/>
      <c r="B94" s="96"/>
      <c r="C94" s="90"/>
      <c r="D94" s="90"/>
      <c r="E94" s="90"/>
    </row>
    <row r="95" spans="1:5" ht="12.75">
      <c r="A95" s="4">
        <v>10000000</v>
      </c>
      <c r="B95" s="5" t="s">
        <v>0</v>
      </c>
      <c r="C95" s="24">
        <f>C96</f>
        <v>163500</v>
      </c>
      <c r="D95" s="24">
        <f>D96</f>
        <v>44777.86</v>
      </c>
      <c r="E95" s="19">
        <f aca="true" t="shared" si="4" ref="E95:E100">+D95/C95*100</f>
        <v>27.38707033639144</v>
      </c>
    </row>
    <row r="96" spans="1:5" ht="12.75">
      <c r="A96" s="6">
        <v>19000000</v>
      </c>
      <c r="B96" s="7" t="s">
        <v>50</v>
      </c>
      <c r="C96" s="25">
        <f>C97</f>
        <v>163500</v>
      </c>
      <c r="D96" s="25">
        <f>D97</f>
        <v>44777.86</v>
      </c>
      <c r="E96" s="19">
        <f t="shared" si="4"/>
        <v>27.38707033639144</v>
      </c>
    </row>
    <row r="97" spans="1:5" ht="12.75">
      <c r="A97" s="6">
        <v>19010000</v>
      </c>
      <c r="B97" s="7" t="s">
        <v>20</v>
      </c>
      <c r="C97" s="25">
        <f>SUM(C98:C99)</f>
        <v>163500</v>
      </c>
      <c r="D97" s="25">
        <f>SUM(D98:D99)</f>
        <v>44777.86</v>
      </c>
      <c r="E97" s="19">
        <f t="shared" si="4"/>
        <v>27.38707033639144</v>
      </c>
    </row>
    <row r="98" spans="1:5" ht="51">
      <c r="A98" s="63">
        <v>19010100</v>
      </c>
      <c r="B98" s="71" t="s">
        <v>86</v>
      </c>
      <c r="C98" s="26">
        <v>20500</v>
      </c>
      <c r="D98" s="26">
        <v>4387.53</v>
      </c>
      <c r="E98" s="20">
        <f t="shared" si="4"/>
        <v>21.402585365853657</v>
      </c>
    </row>
    <row r="99" spans="1:5" ht="38.25">
      <c r="A99" s="63">
        <v>19010300</v>
      </c>
      <c r="B99" s="71" t="s">
        <v>34</v>
      </c>
      <c r="C99" s="26">
        <v>143000</v>
      </c>
      <c r="D99" s="26">
        <v>40390.33</v>
      </c>
      <c r="E99" s="20">
        <f t="shared" si="4"/>
        <v>28.24498601398602</v>
      </c>
    </row>
    <row r="100" spans="1:5" ht="12.75">
      <c r="A100" s="4">
        <v>20000000</v>
      </c>
      <c r="B100" s="5" t="s">
        <v>21</v>
      </c>
      <c r="C100" s="24">
        <f>C101+C105</f>
        <v>4595600</v>
      </c>
      <c r="D100" s="24">
        <f>D101+D105</f>
        <v>1058855.25</v>
      </c>
      <c r="E100" s="19">
        <f t="shared" si="4"/>
        <v>23.040631255983985</v>
      </c>
    </row>
    <row r="101" spans="1:5" ht="12.75">
      <c r="A101" s="4">
        <v>24000000</v>
      </c>
      <c r="B101" s="5" t="s">
        <v>56</v>
      </c>
      <c r="C101" s="25">
        <f>C102+C104</f>
        <v>0</v>
      </c>
      <c r="D101" s="25">
        <f>D102+D104</f>
        <v>102695.23</v>
      </c>
      <c r="E101" s="19">
        <v>0</v>
      </c>
    </row>
    <row r="102" spans="1:5" ht="12.75">
      <c r="A102" s="4">
        <v>24060000</v>
      </c>
      <c r="B102" s="5" t="s">
        <v>51</v>
      </c>
      <c r="C102" s="28">
        <f>C103</f>
        <v>0</v>
      </c>
      <c r="D102" s="28">
        <f>D103</f>
        <v>9379.75</v>
      </c>
      <c r="E102" s="19">
        <v>0</v>
      </c>
    </row>
    <row r="103" spans="1:5" ht="38.25">
      <c r="A103" s="64">
        <v>24062100</v>
      </c>
      <c r="B103" s="71" t="s">
        <v>87</v>
      </c>
      <c r="C103" s="27">
        <v>0</v>
      </c>
      <c r="D103" s="27">
        <v>9379.75</v>
      </c>
      <c r="E103" s="20"/>
    </row>
    <row r="104" spans="1:5" ht="25.5">
      <c r="A104" s="64">
        <v>24170000</v>
      </c>
      <c r="B104" s="30" t="s">
        <v>115</v>
      </c>
      <c r="C104" s="27">
        <v>0</v>
      </c>
      <c r="D104" s="27">
        <v>93315.48</v>
      </c>
      <c r="E104" s="20"/>
    </row>
    <row r="105" spans="1:5" ht="12.75">
      <c r="A105" s="4">
        <v>25000000</v>
      </c>
      <c r="B105" s="5" t="s">
        <v>35</v>
      </c>
      <c r="C105" s="28">
        <f>C106+C111</f>
        <v>4595600</v>
      </c>
      <c r="D105" s="28">
        <f>D106+D111</f>
        <v>956160.02</v>
      </c>
      <c r="E105" s="19">
        <f>+D105/C105*100</f>
        <v>20.805988771868744</v>
      </c>
    </row>
    <row r="106" spans="1:5" ht="25.5">
      <c r="A106" s="4">
        <v>25010000</v>
      </c>
      <c r="B106" s="5" t="s">
        <v>26</v>
      </c>
      <c r="C106" s="28">
        <f>C107+C110+C109</f>
        <v>4595600</v>
      </c>
      <c r="D106" s="28">
        <f>D107+D110+D109+D108</f>
        <v>882382.54</v>
      </c>
      <c r="E106" s="19">
        <f>+D106/C106*100</f>
        <v>19.200594916877016</v>
      </c>
    </row>
    <row r="107" spans="1:5" ht="25.5">
      <c r="A107" s="2">
        <v>25010100</v>
      </c>
      <c r="B107" s="1" t="s">
        <v>37</v>
      </c>
      <c r="C107" s="27">
        <v>4391978</v>
      </c>
      <c r="D107" s="27">
        <v>831586.06</v>
      </c>
      <c r="E107" s="20">
        <f>+D107/C107*100</f>
        <v>18.934203677705128</v>
      </c>
    </row>
    <row r="108" spans="1:5" ht="25.5">
      <c r="A108" s="2">
        <v>25010200</v>
      </c>
      <c r="B108" s="30" t="s">
        <v>74</v>
      </c>
      <c r="C108" s="27">
        <v>0</v>
      </c>
      <c r="D108" s="27">
        <v>390</v>
      </c>
      <c r="E108" s="20"/>
    </row>
    <row r="109" spans="1:5" ht="38.25">
      <c r="A109" s="29">
        <v>25010300</v>
      </c>
      <c r="B109" s="30" t="s">
        <v>88</v>
      </c>
      <c r="C109" s="27">
        <v>203622</v>
      </c>
      <c r="D109" s="27">
        <v>44631.94</v>
      </c>
      <c r="E109" s="20">
        <f>+D109/C109*100</f>
        <v>21.919016609207258</v>
      </c>
    </row>
    <row r="110" spans="1:5" ht="25.5">
      <c r="A110" s="2">
        <v>25010400</v>
      </c>
      <c r="B110" s="1" t="s">
        <v>38</v>
      </c>
      <c r="C110" s="27">
        <v>0</v>
      </c>
      <c r="D110" s="27">
        <v>5774.54</v>
      </c>
      <c r="E110" s="20"/>
    </row>
    <row r="111" spans="1:5" ht="12.75">
      <c r="A111" s="4">
        <v>25020000</v>
      </c>
      <c r="B111" s="5" t="s">
        <v>57</v>
      </c>
      <c r="C111" s="28">
        <f>C112+C113</f>
        <v>0</v>
      </c>
      <c r="D111" s="28">
        <f>D112+D113</f>
        <v>73777.48</v>
      </c>
      <c r="E111" s="19">
        <v>0</v>
      </c>
    </row>
    <row r="112" spans="1:5" ht="12.75">
      <c r="A112" s="2">
        <v>25020100</v>
      </c>
      <c r="B112" s="1" t="s">
        <v>36</v>
      </c>
      <c r="C112" s="27">
        <v>0</v>
      </c>
      <c r="D112" s="27">
        <v>73777.48</v>
      </c>
      <c r="E112" s="20">
        <v>0</v>
      </c>
    </row>
    <row r="113" spans="1:5" ht="76.5">
      <c r="A113" s="2">
        <v>25020200</v>
      </c>
      <c r="B113" s="15" t="s">
        <v>106</v>
      </c>
      <c r="C113" s="27">
        <v>0</v>
      </c>
      <c r="D113" s="27">
        <v>0</v>
      </c>
      <c r="E113" s="20">
        <v>0</v>
      </c>
    </row>
    <row r="114" spans="1:5" ht="12.75">
      <c r="A114" s="4">
        <v>30000000</v>
      </c>
      <c r="B114" s="80" t="s">
        <v>96</v>
      </c>
      <c r="C114" s="28">
        <f aca="true" t="shared" si="5" ref="C114:D116">C115</f>
        <v>0</v>
      </c>
      <c r="D114" s="28">
        <f t="shared" si="5"/>
        <v>82880</v>
      </c>
      <c r="E114" s="19"/>
    </row>
    <row r="115" spans="1:5" ht="12.75">
      <c r="A115" s="4">
        <v>33000000</v>
      </c>
      <c r="B115" s="80" t="s">
        <v>97</v>
      </c>
      <c r="C115" s="28">
        <f t="shared" si="5"/>
        <v>0</v>
      </c>
      <c r="D115" s="28">
        <f t="shared" si="5"/>
        <v>82880</v>
      </c>
      <c r="E115" s="19"/>
    </row>
    <row r="116" spans="1:5" ht="12.75">
      <c r="A116" s="4">
        <v>33010000</v>
      </c>
      <c r="B116" s="80" t="s">
        <v>98</v>
      </c>
      <c r="C116" s="28">
        <f t="shared" si="5"/>
        <v>0</v>
      </c>
      <c r="D116" s="28">
        <f t="shared" si="5"/>
        <v>82880</v>
      </c>
      <c r="E116" s="19"/>
    </row>
    <row r="117" spans="1:5" ht="51">
      <c r="A117" s="2">
        <v>33010100</v>
      </c>
      <c r="B117" s="79" t="s">
        <v>99</v>
      </c>
      <c r="C117" s="27">
        <v>0</v>
      </c>
      <c r="D117" s="27">
        <v>82880</v>
      </c>
      <c r="E117" s="20"/>
    </row>
    <row r="118" spans="1:5" ht="12.75">
      <c r="A118" s="4">
        <v>50000000</v>
      </c>
      <c r="B118" s="5" t="s">
        <v>27</v>
      </c>
      <c r="C118" s="28">
        <f>C119</f>
        <v>29900</v>
      </c>
      <c r="D118" s="28">
        <f>D119</f>
        <v>24272.16</v>
      </c>
      <c r="E118" s="31">
        <f>+D118/C118*100</f>
        <v>81.17779264214047</v>
      </c>
    </row>
    <row r="119" spans="1:5" ht="38.25">
      <c r="A119" s="2">
        <v>50110000</v>
      </c>
      <c r="B119" s="1" t="s">
        <v>58</v>
      </c>
      <c r="C119" s="27">
        <v>29900</v>
      </c>
      <c r="D119" s="27">
        <v>24272.16</v>
      </c>
      <c r="E119" s="32">
        <f>+D119/C119*100</f>
        <v>81.17779264214047</v>
      </c>
    </row>
    <row r="120" spans="1:5" ht="12.75">
      <c r="A120" s="70"/>
      <c r="B120" s="66" t="s">
        <v>90</v>
      </c>
      <c r="C120" s="55">
        <f>C95+C100+C118+C114</f>
        <v>4789000</v>
      </c>
      <c r="D120" s="55">
        <f>D95+D100+D118+D114</f>
        <v>1210785.27</v>
      </c>
      <c r="E120" s="56">
        <f>+D120/C120*100</f>
        <v>25.282632491125494</v>
      </c>
    </row>
    <row r="121" spans="1:5" ht="14.25">
      <c r="A121" s="57"/>
      <c r="B121" s="58" t="s">
        <v>75</v>
      </c>
      <c r="C121" s="55">
        <f>+C120</f>
        <v>4789000</v>
      </c>
      <c r="D121" s="55">
        <f>+D120</f>
        <v>1210785.27</v>
      </c>
      <c r="E121" s="56">
        <f>+D121/C121*100</f>
        <v>25.282632491125494</v>
      </c>
    </row>
    <row r="122" spans="1:5" ht="12.75">
      <c r="A122" s="87"/>
      <c r="B122" s="87"/>
      <c r="C122" s="87"/>
      <c r="D122" s="87"/>
      <c r="E122" s="87"/>
    </row>
    <row r="123" spans="1:5" ht="12.75">
      <c r="A123" s="42" t="s">
        <v>120</v>
      </c>
      <c r="B123" s="43"/>
      <c r="C123" s="87"/>
      <c r="D123" s="87"/>
      <c r="E123" s="87"/>
    </row>
    <row r="124" spans="1:5" ht="12.75">
      <c r="A124" s="8" t="s">
        <v>121</v>
      </c>
      <c r="C124" s="44"/>
      <c r="D124" s="45" t="s">
        <v>100</v>
      </c>
      <c r="E124" s="87"/>
    </row>
    <row r="125" spans="1:5" ht="12.75">
      <c r="A125" s="53" t="s">
        <v>76</v>
      </c>
      <c r="B125" s="43"/>
      <c r="C125" s="41"/>
      <c r="D125" s="41"/>
      <c r="E125" s="87"/>
    </row>
    <row r="126" spans="1:5" ht="12.75">
      <c r="A126" s="23" t="s">
        <v>77</v>
      </c>
      <c r="B126" s="23"/>
      <c r="C126" s="41"/>
      <c r="D126" s="41"/>
      <c r="E126" s="87"/>
    </row>
    <row r="127" spans="1:5" ht="12.75">
      <c r="A127" s="23" t="s">
        <v>78</v>
      </c>
      <c r="B127" s="23"/>
      <c r="C127" s="41"/>
      <c r="D127" s="41" t="s">
        <v>89</v>
      </c>
      <c r="E127" s="87"/>
    </row>
    <row r="128" spans="1:5" ht="12.75">
      <c r="A128" s="87"/>
      <c r="B128" s="87"/>
      <c r="C128" s="87"/>
      <c r="D128" s="87"/>
      <c r="E128" s="87"/>
    </row>
  </sheetData>
  <sheetProtection/>
  <mergeCells count="15">
    <mergeCell ref="A91:D91"/>
    <mergeCell ref="A93:A94"/>
    <mergeCell ref="B93:B94"/>
    <mergeCell ref="C93:C94"/>
    <mergeCell ref="D93:D94"/>
    <mergeCell ref="E93:E94"/>
    <mergeCell ref="C11:C12"/>
    <mergeCell ref="A6:E6"/>
    <mergeCell ref="A7:E7"/>
    <mergeCell ref="D11:D12"/>
    <mergeCell ref="E11:E12"/>
    <mergeCell ref="A8:E8"/>
    <mergeCell ref="A10:D10"/>
    <mergeCell ref="A11:A12"/>
    <mergeCell ref="B11:B12"/>
  </mergeCells>
  <conditionalFormatting sqref="C96:D99 C101:D119">
    <cfRule type="expression" priority="1" dxfId="2" stopIfTrue="1">
      <formula>($C96=999)</formula>
    </cfRule>
    <cfRule type="expression" priority="2" dxfId="0" stopIfTrue="1">
      <formula>MOD(ROW(),2)=1</formula>
    </cfRule>
  </conditionalFormatting>
  <hyperlinks>
    <hyperlink ref="B35" r:id="rId1" display="https://zakon.rada.gov.ua/rada/show/ru/2755-17"/>
    <hyperlink ref="B60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2022-04-28T06:34:58Z</cp:lastPrinted>
  <dcterms:created xsi:type="dcterms:W3CDTF">2015-04-15T06:48:28Z</dcterms:created>
  <dcterms:modified xsi:type="dcterms:W3CDTF">2022-05-10T06:45:59Z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